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13_ncr:1_{7FA1451D-1469-4F34-9E25-EFE9F4A70F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2" r:id="rId1"/>
  </sheets>
  <definedNames>
    <definedName name="_xlnm.Print_Area" localSheetId="0">'Certificacion Giro A EPS'!$A$1:$N$42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2" l="1"/>
  <c r="M17" i="2" l="1"/>
  <c r="K17" i="2"/>
  <c r="K42" i="2" s="1"/>
  <c r="K39" i="2" l="1"/>
  <c r="M39" i="2" s="1"/>
  <c r="M40" i="2"/>
  <c r="C42" i="2"/>
  <c r="M42" i="2" l="1"/>
  <c r="J42" i="2"/>
  <c r="I42" i="2"/>
  <c r="H42" i="2"/>
  <c r="G42" i="2"/>
  <c r="F42" i="2"/>
  <c r="E42" i="2"/>
  <c r="D42" i="2"/>
</calcChain>
</file>

<file path=xl/sharedStrings.xml><?xml version="1.0" encoding="utf-8"?>
<sst xmlns="http://schemas.openxmlformats.org/spreadsheetml/2006/main" count="84" uniqueCount="81">
  <si>
    <t>CCF033</t>
  </si>
  <si>
    <t>CCF050</t>
  </si>
  <si>
    <t>CCF055</t>
  </si>
  <si>
    <t>CCF102</t>
  </si>
  <si>
    <t>EPS025</t>
  </si>
  <si>
    <t>EPSI01</t>
  </si>
  <si>
    <t>EPSI03</t>
  </si>
  <si>
    <t>EPSI04</t>
  </si>
  <si>
    <t>EPSI05</t>
  </si>
  <si>
    <t>EPSI06</t>
  </si>
  <si>
    <t>EPSS01</t>
  </si>
  <si>
    <t>EPSS02</t>
  </si>
  <si>
    <t>EPSS05</t>
  </si>
  <si>
    <t>EPSS08</t>
  </si>
  <si>
    <t>EPSS10</t>
  </si>
  <si>
    <t>EPSS12</t>
  </si>
  <si>
    <t>EPSS17</t>
  </si>
  <si>
    <t>EPSS18</t>
  </si>
  <si>
    <t>EPSS34</t>
  </si>
  <si>
    <t>EPSS37</t>
  </si>
  <si>
    <t>EPSS40</t>
  </si>
  <si>
    <t>EPSS41</t>
  </si>
  <si>
    <t>EPSS42</t>
  </si>
  <si>
    <t>EPSS46</t>
  </si>
  <si>
    <t>EPSS47</t>
  </si>
  <si>
    <t>EPSS48</t>
  </si>
  <si>
    <t>ESS024</t>
  </si>
  <si>
    <t>ESS062</t>
  </si>
  <si>
    <t>ESS118</t>
  </si>
  <si>
    <t>ESS207</t>
  </si>
  <si>
    <t>TOTAL</t>
  </si>
  <si>
    <t>Observación</t>
  </si>
  <si>
    <t>Giro Directo a IPS y/o proveedores - Complemento**</t>
  </si>
  <si>
    <t>Fecha de giro Complemento</t>
  </si>
  <si>
    <t>FAMILIAR DE COLOMBIA</t>
  </si>
  <si>
    <t>COMFAORIENTE</t>
  </si>
  <si>
    <t>CAJACOPI</t>
  </si>
  <si>
    <t>COMFACHOCO</t>
  </si>
  <si>
    <t>CAPRESOCA</t>
  </si>
  <si>
    <t>DUSAKAWI</t>
  </si>
  <si>
    <t>ASOCIACIÓN INDÍGENA DEL CAUCA</t>
  </si>
  <si>
    <t>ANASWAYUU</t>
  </si>
  <si>
    <t>MALLAMAS</t>
  </si>
  <si>
    <t>PIJAOS</t>
  </si>
  <si>
    <t>ALIANSALUD</t>
  </si>
  <si>
    <t>SALUD TOTAL</t>
  </si>
  <si>
    <t>SANITAS</t>
  </si>
  <si>
    <t>COMPENSAR</t>
  </si>
  <si>
    <t>SURAMERICANA</t>
  </si>
  <si>
    <t>COMFENALCO VALLE</t>
  </si>
  <si>
    <t>FAMISANAR</t>
  </si>
  <si>
    <t>SERVICIO OCCIDENTAL DE SALUD</t>
  </si>
  <si>
    <t>CAPITAL SALUD</t>
  </si>
  <si>
    <t>NUEVA EPS</t>
  </si>
  <si>
    <t>SAVIA SALUD</t>
  </si>
  <si>
    <t>COOSALUD</t>
  </si>
  <si>
    <t>SALUD MIA</t>
  </si>
  <si>
    <t>SALUD BOLÍVAR</t>
  </si>
  <si>
    <t>MUTUAL SER</t>
  </si>
  <si>
    <t>ASMET SALUD</t>
  </si>
  <si>
    <t>EMSSANAR</t>
  </si>
  <si>
    <t>LIQUIDACIÓN MENSUAL DE AFILIADOS - GIRO A ENTIDADES PROMOTORAS DE SALUD
ENERO 2024</t>
  </si>
  <si>
    <t>Fecha de giro: 15/01/2024</t>
  </si>
  <si>
    <t>Codigo EPS</t>
  </si>
  <si>
    <t>EPS</t>
  </si>
  <si>
    <t>Liquidación del proceso</t>
  </si>
  <si>
    <t>Giros y descuentos aplicados en el proceso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</si>
  <si>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</si>
  <si>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</si>
  <si>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</si>
  <si>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</si>
  <si>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</si>
  <si>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</si>
  <si>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</si>
  <si>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</si>
  <si>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</si>
  <si>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30/01/2024</t>
  </si>
  <si>
    <t>19/01/2024 
26/01/2024 
01/02/2024</t>
  </si>
  <si>
    <t>Del "Giro Neto a EPS" no se aplicó $176.343.366.103,80, en virtud de la Resolución 2023320030001433-6 del 6 de marzo 2023 de la SNS.  El 26 de enero se aplicó giro a IPS, por valor de $159.246.254.500,00, atendiendo comunicación de la SNS 20243200100124831 del 23 de enero de 2024, allegada a la ADRES en correo electrónico de la misma fecha y comunicacion de alcance de la SNS del 24 de enero de 2024.El 09 de febrero se aplicó giro a tesorería de la EPS  Asmet salud, por valor de $17.097.111.603,80, atendiendo comunicación de la SNS 20243200100200141 del 06 de febrero de 2024, allegada a la ADRES en correo electrónico de la misma fecha.</t>
  </si>
  <si>
    <t>Del "Giro Neto a EPS" no se aplicó $204.979.475.242,73, en virtud de la Resolución 2023320030002757-6 del 9 de mayo 2023 de la SNS.El 19 de enero se aplicó giro a IPS, por valor de $108.141.881.467,00, atendiendo comunicación de la SNS 20243200100038901 del 14 de enero de 2024, allegada a la ADRES en correo electrónico del 15 de enero de 2024. El 26 de enero se aplicó giro a IPS, por valor de $43.254.049.717,00, atendiendo comunicación de la SNS 20243200100111391 del 22 de enero de 2024, allegada a la ADRES en correo electrónico de la misma fecha. El  01 de febrero se aplicó giro a IPS, por valor de $30.167.645.184,00, atendiendo comunicación de la SNS 20243200100158261 del 30 de enero de 2024, allegada a la ADRES en correo electrónico de la misma fecha. El 02 de febrero se aplicó giro a tesorería de la EPS  Emssanar , por valor de $15.197.782.855,73, atendiendo comunicación de la SNS 20243200100173811 del 01 de febrero de 2024, allegada a la ADRES en correo electrónico de la misma fecha.  El 02 de febrero se aplicó giro a tesorería de la EPS  Emssanar, por valor de $8.218.116.019,00, atendiendo comunicación de la SNS 20243200100174131 del 01 de febrero de 2024, allegada a la ADRES en correo electrónico de la misma fecha.</t>
  </si>
  <si>
    <t>Del "Giro Neto a EPS" no se aplicó $26.316.420.460,92, en virtud de la Resolución 2023320030001459-6 del 8 de marzo 2023 de la SNS. El 30 de enero se aplicó giro a IPS, por valor de $16.126.477.601,52, atendiendo comunicación de la SNS 20243200100141841 del 26 de enero de 2024, allegada a la ADRES en correo electrónico de la misma fecha.El 30 de enero se aplicó giro a IPS, por valor de $8.380.228.496,00, atendiendo comunicación de la SNS 20243200100141941 del 26 de enero de 2024, allegada a la ADRES en correo electrónico de la misma fecha.El 14 de febrero se aplicó giro a tesorería de la EPSI Dusakawi, por valor de $1.809.714.363,40, atendiendo comunicación de la SNS 20243200100217631 del 09 de febrero de 2024, allegada a la ADRES en correo electrónico de la misma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</si>
</sst>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C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/>
    <xf numFmtId="43" fontId="3" fillId="2" borderId="0" xfId="1" applyFont="1" applyFill="1"/>
    <xf numFmtId="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5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6" fillId="3" borderId="1" xfId="0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43" fontId="3" fillId="0" borderId="0" xfId="1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3" fontId="6" fillId="0" borderId="0" xfId="2" applyFont="1" applyFill="1" applyBorder="1" applyAlignment="1">
      <alignment horizontal="center" vertical="center" wrapText="1"/>
    </xf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43" fontId="6" fillId="3" borderId="6" xfId="1" applyFont="1" applyFill="1" applyBorder="1" applyAlignment="1">
      <alignment horizontal="center" vertical="center" wrapText="1"/>
    </xf>
  </cellXfs>
  <cellStyles count="3">
    <cellStyle name="Millares" xfId="1" builtinId="3"/>
    <cellStyle name="Millares 9" xfId="2" xr:uid="{53B66E1E-C0A5-4C79-8CFF-9113CA9AF283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195479</xdr:colOff>
      <xdr:row>0</xdr:row>
      <xdr:rowOff>166220</xdr:rowOff>
    </xdr:from>
    <xdr:to>
      <xdr:col>2</xdr:col>
      <xdr:colOff>236296</xdr:colOff>
      <xdr:row>4</xdr:row>
      <xdr:rowOff>71967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99DFD5-7441-4A21-9BFC-B4B746D45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479" y="166220"/>
          <a:ext cx="2307767" cy="553447"/>
        </a:xfrm>
        <a:prstGeom prst="rect">
          <a:avLst/>
        </a:prstGeom>
      </xdr:spPr>
    </xdr:pic>
    <xdr:clientData/>
  </xdr:twoCellAnchor>
  <xdr:twoCellAnchor>
    <xdr:from>
      <xdr:col>11</xdr:col>
      <xdr:colOff>200025</xdr:colOff>
      <xdr:row>1</xdr:row>
      <xdr:rowOff>49463</xdr:rowOff>
    </xdr:from>
    <xdr:to>
      <xdr:col>13</xdr:col>
      <xdr:colOff>723988</xdr:colOff>
      <xdr:row>3</xdr:row>
      <xdr:rowOff>177021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715F5-BD31-4F80-85DD-60550F859F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5" t="22664" r="6370" b="23290"/>
        <a:stretch/>
      </xdr:blipFill>
      <xdr:spPr bwMode="auto">
        <a:xfrm>
          <a:off x="13096875" y="239963"/>
          <a:ext cx="2648038" cy="50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B022-F249-4AE4-ABB1-95DE4BFEBD97}">
  <sheetPr>
    <pageSetUpPr fitToPage="1"/>
  </sheetPr>
  <dimension ref="A1:O51"/>
  <sheetViews>
    <sheetView showGridLines="0" tabSelected="1" zoomScale="90" zoomScaleNormal="90" workbookViewId="0">
      <pane ySplit="11" topLeftCell="A12" activePane="bottomLeft" state="frozen"/>
      <selection pane="bottomLeft" activeCell="A10" sqref="A10:A11"/>
    </sheetView>
  </sheetViews>
  <sheetFormatPr baseColWidth="10" defaultColWidth="11.42578125" defaultRowHeight="12.75" x14ac:dyDescent="0.2"/>
  <cols>
    <col min="1" max="1" width="7.42578125" style="1" customWidth="1"/>
    <col min="2" max="2" width="26.5703125" style="1" bestFit="1" customWidth="1"/>
    <col min="3" max="3" width="20.7109375" style="1" bestFit="1" customWidth="1"/>
    <col min="4" max="4" width="17.42578125" style="1" bestFit="1" customWidth="1"/>
    <col min="5" max="5" width="21.140625" style="1" bestFit="1" customWidth="1"/>
    <col min="6" max="6" width="24" style="1" bestFit="1" customWidth="1"/>
    <col min="7" max="7" width="18.140625" style="1" bestFit="1" customWidth="1"/>
    <col min="8" max="8" width="17.28515625" style="1" bestFit="1" customWidth="1"/>
    <col min="9" max="9" width="18.28515625" style="1" bestFit="1" customWidth="1"/>
    <col min="10" max="10" width="20.42578125" style="1" bestFit="1" customWidth="1"/>
    <col min="11" max="11" width="19.28515625" style="1" customWidth="1"/>
    <col min="12" max="12" width="17.140625" style="1" customWidth="1"/>
    <col min="13" max="13" width="20.7109375" style="1" bestFit="1" customWidth="1"/>
    <col min="14" max="14" width="72.7109375" style="1" customWidth="1"/>
    <col min="15" max="15" width="21.140625" style="1" customWidth="1"/>
    <col min="16" max="16" width="18" style="1" bestFit="1" customWidth="1"/>
    <col min="17" max="16384" width="11.42578125" style="1"/>
  </cols>
  <sheetData>
    <row r="1" spans="1:14" x14ac:dyDescent="0.2">
      <c r="C1" s="2"/>
      <c r="D1" s="2"/>
      <c r="E1" s="2"/>
      <c r="F1" s="2"/>
      <c r="G1" s="2"/>
      <c r="H1" s="2"/>
      <c r="I1" s="2"/>
      <c r="J1" s="2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6"/>
      <c r="M2" s="6"/>
    </row>
    <row r="3" spans="1:14" x14ac:dyDescent="0.2">
      <c r="A3" s="3"/>
      <c r="B3" s="3"/>
      <c r="C3" s="4"/>
      <c r="D3" s="4"/>
      <c r="E3" s="4"/>
      <c r="F3" s="4"/>
      <c r="G3" s="4"/>
      <c r="H3" s="4"/>
      <c r="I3" s="4"/>
      <c r="J3" s="4"/>
      <c r="K3" s="3"/>
      <c r="L3" s="3"/>
      <c r="M3" s="3"/>
    </row>
    <row r="4" spans="1:14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6"/>
      <c r="M4" s="6"/>
    </row>
    <row r="5" spans="1:14" x14ac:dyDescent="0.2">
      <c r="C5" s="2"/>
      <c r="D5" s="2"/>
      <c r="E5" s="2"/>
      <c r="F5" s="2"/>
      <c r="G5" s="2"/>
      <c r="H5" s="2"/>
      <c r="I5" s="2"/>
      <c r="J5" s="2"/>
    </row>
    <row r="6" spans="1:14" s="18" customFormat="1" ht="26.25" customHeight="1" x14ac:dyDescent="0.2">
      <c r="A6" s="28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7"/>
      <c r="C7" s="2"/>
      <c r="D7" s="2"/>
      <c r="E7" s="2"/>
      <c r="F7" s="2"/>
      <c r="G7" s="2"/>
      <c r="H7" s="2"/>
      <c r="I7" s="2"/>
      <c r="J7" s="2"/>
    </row>
    <row r="8" spans="1:14" s="23" customFormat="1" x14ac:dyDescent="0.2">
      <c r="A8" s="7" t="s">
        <v>62</v>
      </c>
      <c r="B8" s="19"/>
      <c r="C8" s="20"/>
      <c r="D8" s="21"/>
      <c r="E8" s="21"/>
      <c r="F8" s="22"/>
      <c r="G8" s="22"/>
      <c r="H8" s="22"/>
      <c r="I8" s="22"/>
      <c r="J8" s="22"/>
      <c r="K8" s="22"/>
      <c r="L8" s="22"/>
      <c r="M8" s="22"/>
      <c r="N8" s="18"/>
    </row>
    <row r="9" spans="1:14" s="23" customFormat="1" x14ac:dyDescent="0.2">
      <c r="A9" s="7"/>
      <c r="B9" s="19"/>
      <c r="C9" s="20"/>
      <c r="D9" s="21"/>
      <c r="E9" s="21"/>
      <c r="F9" s="22"/>
      <c r="G9" s="22"/>
      <c r="H9" s="22"/>
      <c r="I9" s="22"/>
      <c r="J9" s="22"/>
      <c r="K9" s="22"/>
      <c r="L9" s="22"/>
      <c r="M9" s="22"/>
      <c r="N9" s="18"/>
    </row>
    <row r="10" spans="1:14" s="18" customFormat="1" ht="16.5" customHeight="1" x14ac:dyDescent="0.2">
      <c r="A10" s="29" t="s">
        <v>63</v>
      </c>
      <c r="B10" s="27" t="s">
        <v>64</v>
      </c>
      <c r="C10" s="31" t="s">
        <v>65</v>
      </c>
      <c r="D10" s="31"/>
      <c r="E10" s="31"/>
      <c r="F10" s="32" t="s">
        <v>66</v>
      </c>
      <c r="G10" s="33"/>
      <c r="H10" s="33"/>
      <c r="I10" s="33"/>
      <c r="J10" s="33"/>
      <c r="K10" s="33"/>
      <c r="L10" s="33"/>
      <c r="M10" s="34"/>
      <c r="N10" s="27" t="s">
        <v>31</v>
      </c>
    </row>
    <row r="11" spans="1:14" s="18" customFormat="1" ht="41.25" customHeight="1" x14ac:dyDescent="0.2">
      <c r="A11" s="30"/>
      <c r="B11" s="27"/>
      <c r="C11" s="11" t="s">
        <v>67</v>
      </c>
      <c r="D11" s="11" t="s">
        <v>68</v>
      </c>
      <c r="E11" s="11" t="s">
        <v>69</v>
      </c>
      <c r="F11" s="11" t="s">
        <v>70</v>
      </c>
      <c r="G11" s="11" t="s">
        <v>71</v>
      </c>
      <c r="H11" s="11" t="s">
        <v>72</v>
      </c>
      <c r="I11" s="11" t="s">
        <v>73</v>
      </c>
      <c r="J11" s="11" t="s">
        <v>74</v>
      </c>
      <c r="K11" s="11" t="s">
        <v>32</v>
      </c>
      <c r="L11" s="11" t="s">
        <v>33</v>
      </c>
      <c r="M11" s="11" t="s">
        <v>75</v>
      </c>
      <c r="N11" s="27"/>
    </row>
    <row r="12" spans="1:14" x14ac:dyDescent="0.2">
      <c r="A12" s="8" t="s">
        <v>0</v>
      </c>
      <c r="B12" s="8" t="s">
        <v>34</v>
      </c>
      <c r="C12" s="9">
        <v>28785318789.880001</v>
      </c>
      <c r="D12" s="9">
        <v>328393450.01999998</v>
      </c>
      <c r="E12" s="9">
        <v>28456925339.860001</v>
      </c>
      <c r="F12" s="9">
        <v>28456925339.860001</v>
      </c>
      <c r="G12" s="9">
        <v>497019962.02999997</v>
      </c>
      <c r="H12" s="9">
        <v>0</v>
      </c>
      <c r="I12" s="9">
        <v>0</v>
      </c>
      <c r="J12" s="9">
        <v>16590635330</v>
      </c>
      <c r="K12" s="9"/>
      <c r="L12" s="9"/>
      <c r="M12" s="9">
        <v>11369270047.83</v>
      </c>
      <c r="N12" s="8"/>
    </row>
    <row r="13" spans="1:14" x14ac:dyDescent="0.2">
      <c r="A13" s="8" t="s">
        <v>1</v>
      </c>
      <c r="B13" s="8" t="s">
        <v>35</v>
      </c>
      <c r="C13" s="9">
        <v>28314892014.420002</v>
      </c>
      <c r="D13" s="9">
        <v>303007347.14999998</v>
      </c>
      <c r="E13" s="9">
        <v>28011884667.27</v>
      </c>
      <c r="F13" s="9">
        <v>27842863868.98</v>
      </c>
      <c r="G13" s="9">
        <v>0</v>
      </c>
      <c r="H13" s="9">
        <v>0</v>
      </c>
      <c r="I13" s="9">
        <v>0</v>
      </c>
      <c r="J13" s="9">
        <v>20410846914</v>
      </c>
      <c r="K13" s="9"/>
      <c r="L13" s="9"/>
      <c r="M13" s="9">
        <v>7432016954.9799995</v>
      </c>
      <c r="N13" s="8"/>
    </row>
    <row r="14" spans="1:14" x14ac:dyDescent="0.2">
      <c r="A14" s="8" t="s">
        <v>2</v>
      </c>
      <c r="B14" s="8" t="s">
        <v>36</v>
      </c>
      <c r="C14" s="9">
        <v>172070930131.09991</v>
      </c>
      <c r="D14" s="9">
        <v>5369130853.039999</v>
      </c>
      <c r="E14" s="9">
        <v>166701799278.06006</v>
      </c>
      <c r="F14" s="9">
        <v>166701799278.06</v>
      </c>
      <c r="G14" s="9">
        <v>114880687.44</v>
      </c>
      <c r="H14" s="9">
        <v>0</v>
      </c>
      <c r="I14" s="9">
        <v>0</v>
      </c>
      <c r="J14" s="9">
        <v>111660348380</v>
      </c>
      <c r="K14" s="9"/>
      <c r="L14" s="9"/>
      <c r="M14" s="9">
        <v>54926570210.620003</v>
      </c>
      <c r="N14" s="8"/>
    </row>
    <row r="15" spans="1:14" x14ac:dyDescent="0.2">
      <c r="A15" s="8" t="s">
        <v>3</v>
      </c>
      <c r="B15" s="8" t="s">
        <v>37</v>
      </c>
      <c r="C15" s="9">
        <v>17927144497.259998</v>
      </c>
      <c r="D15" s="9">
        <v>155906830.94999999</v>
      </c>
      <c r="E15" s="9">
        <v>17771237666.310001</v>
      </c>
      <c r="F15" s="9">
        <v>17648179950.889999</v>
      </c>
      <c r="G15" s="9">
        <v>793093779.88999999</v>
      </c>
      <c r="H15" s="9">
        <v>0</v>
      </c>
      <c r="I15" s="9">
        <v>0</v>
      </c>
      <c r="J15" s="9">
        <v>13143473192</v>
      </c>
      <c r="K15" s="9"/>
      <c r="L15" s="9"/>
      <c r="M15" s="9">
        <v>3711612979</v>
      </c>
      <c r="N15" s="8"/>
    </row>
    <row r="16" spans="1:14" x14ac:dyDescent="0.2">
      <c r="A16" s="8" t="s">
        <v>4</v>
      </c>
      <c r="B16" s="8" t="s">
        <v>38</v>
      </c>
      <c r="C16" s="9">
        <v>20156812219.829998</v>
      </c>
      <c r="D16" s="9">
        <v>449628333.22999996</v>
      </c>
      <c r="E16" s="9">
        <v>19707183886.599998</v>
      </c>
      <c r="F16" s="9">
        <v>19707183886.599998</v>
      </c>
      <c r="G16" s="9">
        <v>19136917</v>
      </c>
      <c r="H16" s="9">
        <v>0</v>
      </c>
      <c r="I16" s="9">
        <v>0</v>
      </c>
      <c r="J16" s="9">
        <v>16028247500</v>
      </c>
      <c r="K16" s="9"/>
      <c r="L16" s="9"/>
      <c r="M16" s="9">
        <v>3659799469.5999999</v>
      </c>
      <c r="N16" s="8"/>
    </row>
    <row r="17" spans="1:15" s="16" customFormat="1" ht="110.25" customHeight="1" x14ac:dyDescent="0.25">
      <c r="A17" s="13" t="s">
        <v>5</v>
      </c>
      <c r="B17" s="13" t="s">
        <v>39</v>
      </c>
      <c r="C17" s="12">
        <v>29075120082.690002</v>
      </c>
      <c r="D17" s="12">
        <v>432690015.14999998</v>
      </c>
      <c r="E17" s="12">
        <v>28642430067.539997</v>
      </c>
      <c r="F17" s="12">
        <v>28642430067.540001</v>
      </c>
      <c r="G17" s="12">
        <v>0</v>
      </c>
      <c r="H17" s="12">
        <v>0</v>
      </c>
      <c r="I17" s="12">
        <v>0</v>
      </c>
      <c r="J17" s="12">
        <v>0</v>
      </c>
      <c r="K17" s="12">
        <f>16126477601.52+8380228496</f>
        <v>24506706097.52</v>
      </c>
      <c r="L17" s="24" t="s">
        <v>76</v>
      </c>
      <c r="M17" s="12">
        <f>28642430067.54-K17</f>
        <v>4135723970.0200005</v>
      </c>
      <c r="N17" s="14" t="s">
        <v>80</v>
      </c>
      <c r="O17" s="15"/>
    </row>
    <row r="18" spans="1:15" x14ac:dyDescent="0.2">
      <c r="A18" s="8" t="s">
        <v>6</v>
      </c>
      <c r="B18" s="8" t="s">
        <v>40</v>
      </c>
      <c r="C18" s="9">
        <v>68424443532.910034</v>
      </c>
      <c r="D18" s="9">
        <v>1042038821.7900003</v>
      </c>
      <c r="E18" s="9">
        <v>67382404711.12001</v>
      </c>
      <c r="F18" s="9">
        <v>67382404711.120003</v>
      </c>
      <c r="G18" s="9">
        <v>0</v>
      </c>
      <c r="H18" s="9">
        <v>0</v>
      </c>
      <c r="I18" s="9">
        <v>0</v>
      </c>
      <c r="J18" s="9">
        <v>33408422238</v>
      </c>
      <c r="K18" s="9"/>
      <c r="L18" s="9"/>
      <c r="M18" s="9">
        <v>33973982473.119999</v>
      </c>
      <c r="N18" s="8"/>
    </row>
    <row r="19" spans="1:15" x14ac:dyDescent="0.2">
      <c r="A19" s="8" t="s">
        <v>7</v>
      </c>
      <c r="B19" s="8" t="s">
        <v>41</v>
      </c>
      <c r="C19" s="9">
        <v>32572907857.34</v>
      </c>
      <c r="D19" s="9">
        <v>605760262.19000006</v>
      </c>
      <c r="E19" s="9">
        <v>31967147595.149998</v>
      </c>
      <c r="F19" s="9">
        <v>31967147595.150002</v>
      </c>
      <c r="G19" s="9">
        <v>0</v>
      </c>
      <c r="H19" s="9">
        <v>0</v>
      </c>
      <c r="I19" s="9">
        <v>0</v>
      </c>
      <c r="J19" s="9">
        <v>5029451489</v>
      </c>
      <c r="K19" s="9"/>
      <c r="L19" s="9"/>
      <c r="M19" s="9">
        <v>26937696106.150002</v>
      </c>
      <c r="N19" s="8"/>
    </row>
    <row r="20" spans="1:15" x14ac:dyDescent="0.2">
      <c r="A20" s="8" t="s">
        <v>8</v>
      </c>
      <c r="B20" s="8" t="s">
        <v>42</v>
      </c>
      <c r="C20" s="9">
        <v>48034740324.07</v>
      </c>
      <c r="D20" s="9">
        <v>742853708.10999978</v>
      </c>
      <c r="E20" s="9">
        <v>47291886615.959999</v>
      </c>
      <c r="F20" s="9">
        <v>47291886615.959999</v>
      </c>
      <c r="G20" s="9">
        <v>18422341.800000001</v>
      </c>
      <c r="H20" s="9">
        <v>0</v>
      </c>
      <c r="I20" s="9">
        <v>0</v>
      </c>
      <c r="J20" s="9">
        <v>32453826599</v>
      </c>
      <c r="K20" s="9"/>
      <c r="L20" s="9"/>
      <c r="M20" s="9">
        <v>14819637675.16</v>
      </c>
      <c r="N20" s="8"/>
    </row>
    <row r="21" spans="1:15" x14ac:dyDescent="0.2">
      <c r="A21" s="8" t="s">
        <v>9</v>
      </c>
      <c r="B21" s="8" t="s">
        <v>43</v>
      </c>
      <c r="C21" s="9">
        <v>13891586201.950003</v>
      </c>
      <c r="D21" s="9">
        <v>232643033.22</v>
      </c>
      <c r="E21" s="9">
        <v>13658943168.730001</v>
      </c>
      <c r="F21" s="9">
        <v>13658943168.73</v>
      </c>
      <c r="G21" s="9">
        <v>0</v>
      </c>
      <c r="H21" s="9">
        <v>0</v>
      </c>
      <c r="I21" s="9">
        <v>0</v>
      </c>
      <c r="J21" s="9">
        <v>11609843810</v>
      </c>
      <c r="K21" s="9"/>
      <c r="L21" s="9"/>
      <c r="M21" s="9">
        <v>2049099358.73</v>
      </c>
      <c r="N21" s="8"/>
    </row>
    <row r="22" spans="1:15" x14ac:dyDescent="0.2">
      <c r="A22" s="8" t="s">
        <v>10</v>
      </c>
      <c r="B22" s="8" t="s">
        <v>44</v>
      </c>
      <c r="C22" s="9">
        <v>1157860861.54</v>
      </c>
      <c r="D22" s="9">
        <v>24629995.300000001</v>
      </c>
      <c r="E22" s="9">
        <v>1133230866.24</v>
      </c>
      <c r="F22" s="9">
        <v>1133230866.24</v>
      </c>
      <c r="G22" s="9">
        <v>21257.81</v>
      </c>
      <c r="H22" s="9">
        <v>0</v>
      </c>
      <c r="I22" s="9">
        <v>0</v>
      </c>
      <c r="J22" s="9">
        <v>469264180</v>
      </c>
      <c r="K22" s="9"/>
      <c r="L22" s="9"/>
      <c r="M22" s="9">
        <v>663945428.42999995</v>
      </c>
      <c r="N22" s="8"/>
    </row>
    <row r="23" spans="1:15" x14ac:dyDescent="0.2">
      <c r="A23" s="8" t="s">
        <v>11</v>
      </c>
      <c r="B23" s="8" t="s">
        <v>45</v>
      </c>
      <c r="C23" s="9">
        <v>178268607802.4599</v>
      </c>
      <c r="D23" s="9">
        <v>5656039718.029994</v>
      </c>
      <c r="E23" s="9">
        <v>172612568084.42999</v>
      </c>
      <c r="F23" s="9">
        <v>172612568084.42999</v>
      </c>
      <c r="G23" s="9">
        <v>0</v>
      </c>
      <c r="H23" s="9">
        <v>0</v>
      </c>
      <c r="I23" s="9">
        <v>0</v>
      </c>
      <c r="J23" s="9">
        <v>125577817251</v>
      </c>
      <c r="K23" s="9"/>
      <c r="L23" s="9"/>
      <c r="M23" s="9">
        <v>47034750833.43</v>
      </c>
      <c r="N23" s="8"/>
    </row>
    <row r="24" spans="1:15" x14ac:dyDescent="0.2">
      <c r="A24" s="8" t="s">
        <v>12</v>
      </c>
      <c r="B24" s="8" t="s">
        <v>46</v>
      </c>
      <c r="C24" s="9">
        <v>177478380484.5997</v>
      </c>
      <c r="D24" s="9">
        <v>4221784713.1200018</v>
      </c>
      <c r="E24" s="9">
        <v>173256595771.47989</v>
      </c>
      <c r="F24" s="9">
        <v>173256595771.48001</v>
      </c>
      <c r="G24" s="9">
        <v>0</v>
      </c>
      <c r="H24" s="9">
        <v>0</v>
      </c>
      <c r="I24" s="9">
        <v>0</v>
      </c>
      <c r="J24" s="9">
        <v>57249800967</v>
      </c>
      <c r="K24" s="9"/>
      <c r="L24" s="9"/>
      <c r="M24" s="9">
        <v>116006794804.48</v>
      </c>
      <c r="N24" s="8"/>
    </row>
    <row r="25" spans="1:15" x14ac:dyDescent="0.2">
      <c r="A25" s="8" t="s">
        <v>13</v>
      </c>
      <c r="B25" s="8" t="s">
        <v>47</v>
      </c>
      <c r="C25" s="9">
        <v>46552769267.380043</v>
      </c>
      <c r="D25" s="9">
        <v>1118059155.9099998</v>
      </c>
      <c r="E25" s="9">
        <v>45434710111.470016</v>
      </c>
      <c r="F25" s="9">
        <v>45434710111.470001</v>
      </c>
      <c r="G25" s="9">
        <v>0</v>
      </c>
      <c r="H25" s="9">
        <v>0</v>
      </c>
      <c r="I25" s="9">
        <v>0</v>
      </c>
      <c r="J25" s="9">
        <v>4918434943</v>
      </c>
      <c r="K25" s="9"/>
      <c r="L25" s="9"/>
      <c r="M25" s="9">
        <v>40516275168.470001</v>
      </c>
      <c r="N25" s="8"/>
    </row>
    <row r="26" spans="1:15" x14ac:dyDescent="0.2">
      <c r="A26" s="8" t="s">
        <v>14</v>
      </c>
      <c r="B26" s="8" t="s">
        <v>48</v>
      </c>
      <c r="C26" s="9">
        <v>99070469426.09996</v>
      </c>
      <c r="D26" s="9">
        <v>4717466044.9000006</v>
      </c>
      <c r="E26" s="9">
        <v>94353003381.200012</v>
      </c>
      <c r="F26" s="9">
        <v>94353003381.199997</v>
      </c>
      <c r="G26" s="9">
        <v>0</v>
      </c>
      <c r="H26" s="9">
        <v>0</v>
      </c>
      <c r="I26" s="9">
        <v>0</v>
      </c>
      <c r="J26" s="9">
        <v>70196179987</v>
      </c>
      <c r="K26" s="9"/>
      <c r="L26" s="9"/>
      <c r="M26" s="9">
        <v>24156823394.200001</v>
      </c>
      <c r="N26" s="8"/>
    </row>
    <row r="27" spans="1:15" x14ac:dyDescent="0.2">
      <c r="A27" s="8" t="s">
        <v>15</v>
      </c>
      <c r="B27" s="8" t="s">
        <v>49</v>
      </c>
      <c r="C27" s="9">
        <v>8116048259.1399994</v>
      </c>
      <c r="D27" s="9">
        <v>260580242.94999996</v>
      </c>
      <c r="E27" s="9">
        <v>7855468016.1900005</v>
      </c>
      <c r="F27" s="9">
        <v>7855468016.1899996</v>
      </c>
      <c r="G27" s="9">
        <v>13097715.890000001</v>
      </c>
      <c r="H27" s="9">
        <v>0</v>
      </c>
      <c r="I27" s="9">
        <v>0</v>
      </c>
      <c r="J27" s="9">
        <v>4836147393</v>
      </c>
      <c r="K27" s="9"/>
      <c r="L27" s="9"/>
      <c r="M27" s="9">
        <v>3006222907.3000002</v>
      </c>
      <c r="N27" s="8"/>
    </row>
    <row r="28" spans="1:15" x14ac:dyDescent="0.2">
      <c r="A28" s="8" t="s">
        <v>16</v>
      </c>
      <c r="B28" s="8" t="s">
        <v>50</v>
      </c>
      <c r="C28" s="9">
        <v>114547200168.58998</v>
      </c>
      <c r="D28" s="9">
        <v>4560958586.3299999</v>
      </c>
      <c r="E28" s="9">
        <v>109986241582.25998</v>
      </c>
      <c r="F28" s="9">
        <v>109986241582.25999</v>
      </c>
      <c r="G28" s="9">
        <v>326773081.33999997</v>
      </c>
      <c r="H28" s="9">
        <v>0</v>
      </c>
      <c r="I28" s="9">
        <v>0</v>
      </c>
      <c r="J28" s="9">
        <v>88834945728</v>
      </c>
      <c r="K28" s="9"/>
      <c r="L28" s="9"/>
      <c r="M28" s="9">
        <v>20824522772.919998</v>
      </c>
      <c r="N28" s="8"/>
    </row>
    <row r="29" spans="1:15" x14ac:dyDescent="0.2">
      <c r="A29" s="8" t="s">
        <v>17</v>
      </c>
      <c r="B29" s="8" t="s">
        <v>51</v>
      </c>
      <c r="C29" s="9">
        <v>20447915012.950001</v>
      </c>
      <c r="D29" s="9">
        <v>831209102.51999998</v>
      </c>
      <c r="E29" s="9">
        <v>19616705910.430008</v>
      </c>
      <c r="F29" s="9">
        <v>19616705910.43</v>
      </c>
      <c r="G29" s="9">
        <v>0</v>
      </c>
      <c r="H29" s="9">
        <v>0</v>
      </c>
      <c r="I29" s="9">
        <v>0</v>
      </c>
      <c r="J29" s="9">
        <v>11839444400</v>
      </c>
      <c r="K29" s="9"/>
      <c r="L29" s="9"/>
      <c r="M29" s="9">
        <v>7777261510.4300003</v>
      </c>
      <c r="N29" s="8"/>
    </row>
    <row r="30" spans="1:15" x14ac:dyDescent="0.2">
      <c r="A30" s="8" t="s">
        <v>18</v>
      </c>
      <c r="B30" s="8" t="s">
        <v>52</v>
      </c>
      <c r="C30" s="9">
        <v>163474832201.64001</v>
      </c>
      <c r="D30" s="9">
        <v>3304325256.6200013</v>
      </c>
      <c r="E30" s="9">
        <v>160170506945.01993</v>
      </c>
      <c r="F30" s="9">
        <v>160170506945.01999</v>
      </c>
      <c r="G30" s="9">
        <v>0</v>
      </c>
      <c r="H30" s="9">
        <v>0</v>
      </c>
      <c r="I30" s="9">
        <v>0</v>
      </c>
      <c r="J30" s="9">
        <v>94839620260</v>
      </c>
      <c r="K30" s="9"/>
      <c r="L30" s="9"/>
      <c r="M30" s="9">
        <v>65330886685.019997</v>
      </c>
      <c r="N30" s="8"/>
    </row>
    <row r="31" spans="1:15" x14ac:dyDescent="0.2">
      <c r="A31" s="8" t="s">
        <v>19</v>
      </c>
      <c r="B31" s="8" t="s">
        <v>53</v>
      </c>
      <c r="C31" s="9">
        <v>154220460912.60004</v>
      </c>
      <c r="D31" s="9">
        <v>6040765052.1000032</v>
      </c>
      <c r="E31" s="9">
        <v>148179695860.49988</v>
      </c>
      <c r="F31" s="9">
        <v>148179695860.5</v>
      </c>
      <c r="G31" s="9">
        <v>0</v>
      </c>
      <c r="H31" s="9">
        <v>0</v>
      </c>
      <c r="I31" s="9">
        <v>0</v>
      </c>
      <c r="J31" s="9">
        <v>12750840278</v>
      </c>
      <c r="K31" s="9"/>
      <c r="L31" s="9"/>
      <c r="M31" s="9">
        <v>135428855582.5</v>
      </c>
      <c r="N31" s="8"/>
    </row>
    <row r="32" spans="1:15" x14ac:dyDescent="0.2">
      <c r="A32" s="8" t="s">
        <v>20</v>
      </c>
      <c r="B32" s="8" t="s">
        <v>54</v>
      </c>
      <c r="C32" s="9">
        <v>215322897498.03989</v>
      </c>
      <c r="D32" s="9">
        <v>3117857595.4499998</v>
      </c>
      <c r="E32" s="9">
        <v>212205039902.59006</v>
      </c>
      <c r="F32" s="9">
        <v>212205039902.59</v>
      </c>
      <c r="G32" s="9">
        <v>141249299.27000001</v>
      </c>
      <c r="H32" s="9">
        <v>0</v>
      </c>
      <c r="I32" s="9">
        <v>0</v>
      </c>
      <c r="J32" s="9">
        <v>180044041605</v>
      </c>
      <c r="K32" s="9"/>
      <c r="L32" s="9"/>
      <c r="M32" s="9">
        <v>32019748998.32</v>
      </c>
      <c r="N32" s="8"/>
    </row>
    <row r="33" spans="1:15" x14ac:dyDescent="0.2">
      <c r="A33" s="8" t="s">
        <v>21</v>
      </c>
      <c r="B33" s="8" t="s">
        <v>53</v>
      </c>
      <c r="C33" s="9">
        <v>623012660810.98035</v>
      </c>
      <c r="D33" s="9">
        <v>9793352722.1700058</v>
      </c>
      <c r="E33" s="9">
        <v>613219308088.80994</v>
      </c>
      <c r="F33" s="9">
        <v>613219308088.81006</v>
      </c>
      <c r="G33" s="9">
        <v>0</v>
      </c>
      <c r="H33" s="9">
        <v>0</v>
      </c>
      <c r="I33" s="9">
        <v>0</v>
      </c>
      <c r="J33" s="9">
        <v>275773111545</v>
      </c>
      <c r="K33" s="9"/>
      <c r="L33" s="9"/>
      <c r="M33" s="9">
        <v>337446196543.81</v>
      </c>
      <c r="N33" s="8"/>
    </row>
    <row r="34" spans="1:15" x14ac:dyDescent="0.2">
      <c r="A34" s="8" t="s">
        <v>22</v>
      </c>
      <c r="B34" s="8" t="s">
        <v>55</v>
      </c>
      <c r="C34" s="9">
        <v>2910044436.4100003</v>
      </c>
      <c r="D34" s="9">
        <v>143393197.32000002</v>
      </c>
      <c r="E34" s="9">
        <v>2766651239.0900006</v>
      </c>
      <c r="F34" s="9">
        <v>2766651239.0900002</v>
      </c>
      <c r="G34" s="9">
        <v>0</v>
      </c>
      <c r="H34" s="9">
        <v>0</v>
      </c>
      <c r="I34" s="9">
        <v>0</v>
      </c>
      <c r="J34" s="9">
        <v>1952769430</v>
      </c>
      <c r="K34" s="9"/>
      <c r="L34" s="9"/>
      <c r="M34" s="9">
        <v>813881809.09000003</v>
      </c>
      <c r="N34" s="8"/>
    </row>
    <row r="35" spans="1:15" x14ac:dyDescent="0.2">
      <c r="A35" s="8" t="s">
        <v>23</v>
      </c>
      <c r="B35" s="8" t="s">
        <v>56</v>
      </c>
      <c r="C35" s="9">
        <v>2505273288.9299998</v>
      </c>
      <c r="D35" s="9">
        <v>65695320.410000011</v>
      </c>
      <c r="E35" s="9">
        <v>2439577968.52</v>
      </c>
      <c r="F35" s="9">
        <v>2439577968.52</v>
      </c>
      <c r="G35" s="9">
        <v>0</v>
      </c>
      <c r="H35" s="9">
        <v>0</v>
      </c>
      <c r="I35" s="9">
        <v>0</v>
      </c>
      <c r="J35" s="9">
        <v>527831538</v>
      </c>
      <c r="K35" s="9"/>
      <c r="L35" s="9"/>
      <c r="M35" s="9">
        <v>1911746430.52</v>
      </c>
      <c r="N35" s="8"/>
    </row>
    <row r="36" spans="1:15" x14ac:dyDescent="0.2">
      <c r="A36" s="8" t="s">
        <v>24</v>
      </c>
      <c r="B36" s="8" t="s">
        <v>57</v>
      </c>
      <c r="C36" s="9">
        <v>2452497.38</v>
      </c>
      <c r="D36" s="9">
        <v>318307.20000000001</v>
      </c>
      <c r="E36" s="9">
        <v>2134190.1800000002</v>
      </c>
      <c r="F36" s="9">
        <v>2134190.1800000002</v>
      </c>
      <c r="G36" s="9">
        <v>0</v>
      </c>
      <c r="H36" s="9">
        <v>0</v>
      </c>
      <c r="I36" s="9">
        <v>0</v>
      </c>
      <c r="J36" s="9">
        <v>0</v>
      </c>
      <c r="K36" s="9"/>
      <c r="L36" s="9"/>
      <c r="M36" s="9">
        <v>2134190.1800000002</v>
      </c>
      <c r="N36" s="8"/>
    </row>
    <row r="37" spans="1:15" x14ac:dyDescent="0.2">
      <c r="A37" s="8" t="s">
        <v>25</v>
      </c>
      <c r="B37" s="8" t="s">
        <v>58</v>
      </c>
      <c r="C37" s="9">
        <v>2495715216.79</v>
      </c>
      <c r="D37" s="9">
        <v>227602441.20000002</v>
      </c>
      <c r="E37" s="9">
        <v>2268112775.5899997</v>
      </c>
      <c r="F37" s="9">
        <v>2268112775.5900002</v>
      </c>
      <c r="G37" s="9">
        <v>0</v>
      </c>
      <c r="H37" s="9">
        <v>0</v>
      </c>
      <c r="I37" s="9">
        <v>0</v>
      </c>
      <c r="J37" s="9">
        <v>645716984</v>
      </c>
      <c r="K37" s="9"/>
      <c r="L37" s="9"/>
      <c r="M37" s="9">
        <v>1622395791.5899999</v>
      </c>
      <c r="N37" s="8"/>
    </row>
    <row r="38" spans="1:15" x14ac:dyDescent="0.2">
      <c r="A38" s="8" t="s">
        <v>26</v>
      </c>
      <c r="B38" s="8" t="s">
        <v>55</v>
      </c>
      <c r="C38" s="9">
        <v>392740969442.76965</v>
      </c>
      <c r="D38" s="9">
        <v>6206337342.9399929</v>
      </c>
      <c r="E38" s="9">
        <v>386534632099.82996</v>
      </c>
      <c r="F38" s="9">
        <v>386534632099.83002</v>
      </c>
      <c r="G38" s="9">
        <v>2022111678.53</v>
      </c>
      <c r="H38" s="9">
        <v>0</v>
      </c>
      <c r="I38" s="9">
        <v>0</v>
      </c>
      <c r="J38" s="9">
        <v>150661583188</v>
      </c>
      <c r="K38" s="9"/>
      <c r="L38" s="9"/>
      <c r="M38" s="9">
        <v>233850937233.29999</v>
      </c>
      <c r="N38" s="8"/>
    </row>
    <row r="39" spans="1:15" s="16" customFormat="1" ht="103.5" customHeight="1" x14ac:dyDescent="0.25">
      <c r="A39" s="13" t="s">
        <v>27</v>
      </c>
      <c r="B39" s="13" t="s">
        <v>59</v>
      </c>
      <c r="C39" s="12">
        <v>194891841052.64981</v>
      </c>
      <c r="D39" s="12">
        <v>2957127664.639998</v>
      </c>
      <c r="E39" s="12">
        <v>191934713388.01004</v>
      </c>
      <c r="F39" s="12">
        <v>191934713388.01001</v>
      </c>
      <c r="G39" s="12">
        <v>0</v>
      </c>
      <c r="H39" s="12">
        <v>0</v>
      </c>
      <c r="I39" s="12">
        <v>0</v>
      </c>
      <c r="J39" s="12">
        <v>0</v>
      </c>
      <c r="K39" s="12">
        <f>159246254500</f>
        <v>159246254500</v>
      </c>
      <c r="L39" s="25">
        <v>45317</v>
      </c>
      <c r="M39" s="12">
        <f>191934713388.01-K39</f>
        <v>32688458888.01001</v>
      </c>
      <c r="N39" s="14" t="s">
        <v>78</v>
      </c>
      <c r="O39" s="15"/>
    </row>
    <row r="40" spans="1:15" s="16" customFormat="1" ht="168.75" customHeight="1" x14ac:dyDescent="0.25">
      <c r="A40" s="13" t="s">
        <v>28</v>
      </c>
      <c r="B40" s="13" t="s">
        <v>60</v>
      </c>
      <c r="C40" s="12">
        <v>227963228823.32004</v>
      </c>
      <c r="D40" s="12">
        <v>3277186420.8099999</v>
      </c>
      <c r="E40" s="12">
        <v>224686042402.51001</v>
      </c>
      <c r="F40" s="12">
        <v>224686042402.51001</v>
      </c>
      <c r="G40" s="12">
        <v>1469508853.9100001</v>
      </c>
      <c r="H40" s="12">
        <v>0</v>
      </c>
      <c r="I40" s="12">
        <v>0</v>
      </c>
      <c r="J40" s="12">
        <v>0</v>
      </c>
      <c r="K40" s="12">
        <f>108141881467+43254049717+30167645184</f>
        <v>181563576368</v>
      </c>
      <c r="L40" s="17" t="s">
        <v>77</v>
      </c>
      <c r="M40" s="12">
        <f>223216533548.6-K40</f>
        <v>41652957180.600006</v>
      </c>
      <c r="N40" s="14" t="s">
        <v>79</v>
      </c>
      <c r="O40" s="15"/>
    </row>
    <row r="41" spans="1:15" x14ac:dyDescent="0.2">
      <c r="A41" s="8" t="s">
        <v>29</v>
      </c>
      <c r="B41" s="8" t="s">
        <v>58</v>
      </c>
      <c r="C41" s="9">
        <v>301559287500.71002</v>
      </c>
      <c r="D41" s="9">
        <v>5128261345.2399979</v>
      </c>
      <c r="E41" s="9">
        <v>296431026155.46997</v>
      </c>
      <c r="F41" s="9">
        <v>296431026155.46997</v>
      </c>
      <c r="G41" s="9">
        <v>0</v>
      </c>
      <c r="H41" s="9">
        <v>0</v>
      </c>
      <c r="I41" s="9">
        <v>0</v>
      </c>
      <c r="J41" s="9">
        <v>170333691626</v>
      </c>
      <c r="K41" s="9"/>
      <c r="L41" s="9"/>
      <c r="M41" s="9">
        <v>126097334529.47</v>
      </c>
      <c r="N41" s="8"/>
    </row>
    <row r="42" spans="1:15" x14ac:dyDescent="0.2">
      <c r="A42" s="27" t="s">
        <v>30</v>
      </c>
      <c r="B42" s="27"/>
      <c r="C42" s="10">
        <f>SUM(C12:C41)</f>
        <v>3385992810616.4292</v>
      </c>
      <c r="D42" s="10">
        <f t="shared" ref="D42:M42" si="0">SUM(D12:D41)</f>
        <v>71315002880.009995</v>
      </c>
      <c r="E42" s="10">
        <f t="shared" si="0"/>
        <v>3314677807736.4199</v>
      </c>
      <c r="F42" s="10">
        <f t="shared" si="0"/>
        <v>3314385729222.709</v>
      </c>
      <c r="G42" s="10">
        <f t="shared" si="0"/>
        <v>5415315574.9099998</v>
      </c>
      <c r="H42" s="10">
        <f t="shared" si="0"/>
        <v>0</v>
      </c>
      <c r="I42" s="10">
        <f t="shared" si="0"/>
        <v>0</v>
      </c>
      <c r="J42" s="10">
        <f t="shared" si="0"/>
        <v>1511786336755</v>
      </c>
      <c r="K42" s="10">
        <f t="shared" si="0"/>
        <v>365316536965.52002</v>
      </c>
      <c r="L42" s="10"/>
      <c r="M42" s="10">
        <f t="shared" si="0"/>
        <v>1431867539927.28</v>
      </c>
    </row>
    <row r="43" spans="1:15" x14ac:dyDescent="0.2">
      <c r="C43" s="5"/>
      <c r="D43" s="5"/>
      <c r="E43" s="5"/>
    </row>
    <row r="44" spans="1:15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5" x14ac:dyDescent="0.2">
      <c r="C45" s="5"/>
      <c r="D45" s="5"/>
      <c r="E45" s="5"/>
      <c r="F45" s="5"/>
      <c r="G45" s="5"/>
      <c r="H45" s="5"/>
      <c r="I45" s="5"/>
      <c r="J45" s="5"/>
    </row>
    <row r="46" spans="1:15" x14ac:dyDescent="0.2">
      <c r="J46" s="5"/>
    </row>
    <row r="47" spans="1:15" x14ac:dyDescent="0.2">
      <c r="J47" s="5"/>
    </row>
    <row r="48" spans="1:15" x14ac:dyDescent="0.2">
      <c r="I48" s="5"/>
      <c r="J48" s="5"/>
    </row>
    <row r="50" spans="10:10" x14ac:dyDescent="0.2">
      <c r="J50" s="5"/>
    </row>
    <row r="51" spans="10:10" x14ac:dyDescent="0.2">
      <c r="J51" s="5"/>
    </row>
  </sheetData>
  <mergeCells count="9">
    <mergeCell ref="A2:K2"/>
    <mergeCell ref="A4:K4"/>
    <mergeCell ref="A42:B42"/>
    <mergeCell ref="A6:N6"/>
    <mergeCell ref="A10:A11"/>
    <mergeCell ref="B10:B11"/>
    <mergeCell ref="C10:E10"/>
    <mergeCell ref="F10:M10"/>
    <mergeCell ref="N10:N11"/>
  </mergeCells>
  <pageMargins left="0.70866141732283472" right="0.70866141732283472" top="0.74803149606299213" bottom="0.74803149606299213" header="0.31496062992125984" footer="0.31496062992125984"/>
  <pageSetup scale="2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2024</iril>
    <szdw xmlns="a904e863-f9c3-44e7-be1b-41a106896d87">1</szd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F152B-D435-42D8-BDD8-A875BBE1F809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2.xml><?xml version="1.0" encoding="utf-8"?>
<ds:datastoreItem xmlns:ds="http://schemas.openxmlformats.org/officeDocument/2006/customXml" ds:itemID="{FAAA79AE-3EB4-48F0-BD21-FA0934B63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07DC8-DB06-4353-B3DC-EDA93BD9DE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Certificacion Giro A EPS</vt:lpstr>
      <vt:lpstr>'Certificacion Giro A EPS'!Área_de_impresión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Katherin Perez Sanchez</dc:creator>
  <cp:lastModifiedBy>Gina Paola Diaz Angulo</cp:lastModifiedBy>
  <cp:lastPrinted>2024-02-13T14:45:20Z</cp:lastPrinted>
  <dcterms:created xsi:type="dcterms:W3CDTF">2024-01-26T14:13:03Z</dcterms:created>
  <dcterms:modified xsi:type="dcterms:W3CDTF">2024-02-16T16:40:59Z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